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CHOA\HCHOA Budget\2019\"/>
    </mc:Choice>
  </mc:AlternateContent>
  <bookViews>
    <workbookView xWindow="0" yWindow="0" windowWidth="21600" windowHeight="85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8" i="1" l="1"/>
  <c r="C139" i="1"/>
  <c r="E132" i="1"/>
  <c r="E131" i="1"/>
  <c r="E130" i="1"/>
  <c r="E129" i="1"/>
  <c r="E127" i="1"/>
  <c r="C127" i="1"/>
  <c r="E118" i="1"/>
  <c r="D117" i="1"/>
  <c r="E113" i="1"/>
  <c r="E111" i="1"/>
  <c r="C111" i="1"/>
  <c r="E103" i="1"/>
  <c r="E101" i="1"/>
  <c r="C101" i="1"/>
  <c r="E77" i="1"/>
  <c r="E76" i="1"/>
  <c r="E75" i="1"/>
  <c r="E72" i="1"/>
  <c r="E71" i="1"/>
  <c r="E68" i="1"/>
  <c r="C68" i="1"/>
  <c r="E61" i="1"/>
  <c r="C61" i="1"/>
  <c r="E51" i="1"/>
  <c r="E50" i="1"/>
  <c r="E49" i="1"/>
  <c r="E45" i="1"/>
  <c r="E44" i="1"/>
  <c r="E43" i="1"/>
  <c r="E41" i="1"/>
  <c r="E40" i="1"/>
  <c r="E39" i="1"/>
  <c r="E38" i="1"/>
  <c r="E36" i="1"/>
  <c r="E35" i="1"/>
  <c r="E10" i="1"/>
  <c r="E31" i="1" s="1"/>
  <c r="D10" i="1"/>
  <c r="D31" i="1" s="1"/>
  <c r="D150" i="1" l="1"/>
  <c r="E150" i="1"/>
  <c r="E148" i="1"/>
</calcChain>
</file>

<file path=xl/sharedStrings.xml><?xml version="1.0" encoding="utf-8"?>
<sst xmlns="http://schemas.openxmlformats.org/spreadsheetml/2006/main" count="135" uniqueCount="122">
  <si>
    <t>PRO FORMA OPERATING BUDGET</t>
  </si>
  <si>
    <t>CLASS III</t>
  </si>
  <si>
    <t>Description</t>
  </si>
  <si>
    <t>Acct No</t>
  </si>
  <si>
    <t>Monthly Assessment</t>
  </si>
  <si>
    <t>INCOME</t>
  </si>
  <si>
    <t>Assessment</t>
  </si>
  <si>
    <t>Earthquake Ins Assessment</t>
  </si>
  <si>
    <t>Sublease Rent (MLL)</t>
  </si>
  <si>
    <t>Late Fees and Interest</t>
  </si>
  <si>
    <t>Preferred Mooring Fees</t>
  </si>
  <si>
    <t>Transfer Fees</t>
  </si>
  <si>
    <t>Vending Machines</t>
  </si>
  <si>
    <t>Full size vehicle parking fee</t>
  </si>
  <si>
    <t>Second Cart Parking fee</t>
  </si>
  <si>
    <t>Rack Storage Fee</t>
  </si>
  <si>
    <t>Boat Storage Fee</t>
  </si>
  <si>
    <t>Class III Assessment</t>
  </si>
  <si>
    <t>Interest</t>
  </si>
  <si>
    <t>Rental Income</t>
  </si>
  <si>
    <t>Verizon Lease</t>
  </si>
  <si>
    <t>Massage Room Fees</t>
  </si>
  <si>
    <t>Refunds</t>
  </si>
  <si>
    <t>Prior Year Carryover</t>
  </si>
  <si>
    <t>Other Income</t>
  </si>
  <si>
    <t>TOTAL INCOME</t>
  </si>
  <si>
    <t>EXPENSE</t>
  </si>
  <si>
    <t>Appraisals</t>
  </si>
  <si>
    <t>Auto Expense</t>
  </si>
  <si>
    <t>Bank Charges</t>
  </si>
  <si>
    <t>Education and Travel</t>
  </si>
  <si>
    <t>Contingencies</t>
  </si>
  <si>
    <t>Contributions</t>
  </si>
  <si>
    <t xml:space="preserve">Computer Support </t>
  </si>
  <si>
    <t>Dues and Subscriptions</t>
  </si>
  <si>
    <t>Fees/Penalties</t>
  </si>
  <si>
    <t>Freight</t>
  </si>
  <si>
    <t>Functions And Meetings</t>
  </si>
  <si>
    <t>Golf Course etc. supplies</t>
  </si>
  <si>
    <t>Insurance Earthquake</t>
  </si>
  <si>
    <t>Insurance, general</t>
  </si>
  <si>
    <t>Insurance, group health</t>
  </si>
  <si>
    <t>Insurance, workers comp.</t>
  </si>
  <si>
    <t>Janitorial Supplies</t>
  </si>
  <si>
    <t>Internet Site</t>
  </si>
  <si>
    <t>Landscaping/Groundskeeping</t>
  </si>
  <si>
    <t>Plumbing</t>
  </si>
  <si>
    <t>Electrical</t>
  </si>
  <si>
    <t>Tools</t>
  </si>
  <si>
    <t>Plants</t>
  </si>
  <si>
    <t>Grounds Upkeep</t>
  </si>
  <si>
    <t>Equipment Upkeep</t>
  </si>
  <si>
    <t>Tree Trimming Expense</t>
  </si>
  <si>
    <t>Other</t>
  </si>
  <si>
    <t>Total</t>
  </si>
  <si>
    <t>Legal and Professional</t>
  </si>
  <si>
    <t>Accounting</t>
  </si>
  <si>
    <t>Legal Transfer</t>
  </si>
  <si>
    <t>Legal Collection</t>
  </si>
  <si>
    <t>Lift Station</t>
  </si>
  <si>
    <t>Mooring Fees</t>
  </si>
  <si>
    <t>Office</t>
  </si>
  <si>
    <t>Outside Services</t>
  </si>
  <si>
    <t>Pest Control</t>
  </si>
  <si>
    <t>Pier and Dock</t>
  </si>
  <si>
    <t>Postage</t>
  </si>
  <si>
    <t>Reproduction and copying</t>
  </si>
  <si>
    <t>Recreation Expense</t>
  </si>
  <si>
    <t>Reserve Study</t>
  </si>
  <si>
    <t>Inspections</t>
  </si>
  <si>
    <t>Repairs and Maintenance</t>
  </si>
  <si>
    <t>Appliances</t>
  </si>
  <si>
    <t>Boat Storage</t>
  </si>
  <si>
    <t>Buildings</t>
  </si>
  <si>
    <t>Davit</t>
  </si>
  <si>
    <t>Drywall</t>
  </si>
  <si>
    <t>Elevator</t>
  </si>
  <si>
    <t>Equipment</t>
  </si>
  <si>
    <t>Fencing</t>
  </si>
  <si>
    <t>Fire Equipment</t>
  </si>
  <si>
    <t>Hardware Tools</t>
  </si>
  <si>
    <t>Mooring Maintenance</t>
  </si>
  <si>
    <t>Gate</t>
  </si>
  <si>
    <t>Piano</t>
  </si>
  <si>
    <t>Pool</t>
  </si>
  <si>
    <t>Road</t>
  </si>
  <si>
    <t>Security System</t>
  </si>
  <si>
    <t>Sewage Lines</t>
  </si>
  <si>
    <t>Signage</t>
  </si>
  <si>
    <t>Fire Alarm System</t>
  </si>
  <si>
    <t>Supplies</t>
  </si>
  <si>
    <t>Paint</t>
  </si>
  <si>
    <t>Washer/Dryer</t>
  </si>
  <si>
    <t>Maintenance</t>
  </si>
  <si>
    <t>Licences and Permits</t>
  </si>
  <si>
    <t>Taxes</t>
  </si>
  <si>
    <t>Transportaion</t>
  </si>
  <si>
    <t>Trees</t>
  </si>
  <si>
    <t>Payroll Taxes</t>
  </si>
  <si>
    <t>Payroll Acct Fee</t>
  </si>
  <si>
    <t>Payroll</t>
  </si>
  <si>
    <t>Administrative</t>
  </si>
  <si>
    <t>Painting</t>
  </si>
  <si>
    <t>Security</t>
  </si>
  <si>
    <t>Landscaping</t>
  </si>
  <si>
    <t>Bonus</t>
  </si>
  <si>
    <t>Property  Taxes</t>
  </si>
  <si>
    <t>State Taxes</t>
  </si>
  <si>
    <t>Telephone</t>
  </si>
  <si>
    <t>Uniforms</t>
  </si>
  <si>
    <t>Utilties</t>
  </si>
  <si>
    <t>Hazardous Waste Removal</t>
  </si>
  <si>
    <t>Trash Removal</t>
  </si>
  <si>
    <t>Electricity</t>
  </si>
  <si>
    <t>Water</t>
  </si>
  <si>
    <t>Miscellaneous</t>
  </si>
  <si>
    <t>Transfer to Reserves</t>
  </si>
  <si>
    <t>MLL Payment</t>
  </si>
  <si>
    <t>Provision Fed Tax</t>
  </si>
  <si>
    <t>TOTAL EXPENSES</t>
  </si>
  <si>
    <t>NET INCOME</t>
  </si>
  <si>
    <t>HAMILTON COVE HOMEOWNERS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</si>
</sst>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" fontId="1" fillId="0" borderId="2" xfId="0" applyNumberFormat="1" applyFont="1" applyBorder="1" applyAlignment="1">
      <alignment horizontal="center"/>
    </xf>
    <xf numFmtId="0" fontId="2" fillId="0" borderId="1" xfId="0" applyFont="1" applyBorder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0" fontId="2" fillId="0" borderId="3" xfId="0" applyFont="1" applyFill="1" applyBorder="1"/>
    <xf numFmtId="164" fontId="1" fillId="2" borderId="1" xfId="0" applyNumberFormat="1" applyFont="1" applyFill="1" applyBorder="1"/>
    <xf numFmtId="6" fontId="1" fillId="0" borderId="1" xfId="0" applyNumberFormat="1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0"/>
  <sheetViews>
    <sheetView tabSelected="1" workbookViewId="0">
      <selection sqref="A1:E1"/>
    </sheetView>
  </sheetViews>
  <sheetFormatPr defaultRowHeight="15" x14ac:dyDescent="0.25"/>
  <cols>
    <col min="1" max="1" width="15.140625" bestFit="1" customWidth="1"/>
    <col min="2" max="2" width="28.5703125" bestFit="1" customWidth="1"/>
    <col min="3" max="3" width="8.5703125" bestFit="1" customWidth="1"/>
    <col min="4" max="4" width="10.140625" bestFit="1" customWidth="1"/>
  </cols>
  <sheetData>
    <row r="1" spans="1:5" x14ac:dyDescent="0.25">
      <c r="A1" s="15" t="s">
        <v>121</v>
      </c>
      <c r="B1" s="15"/>
      <c r="C1" s="15"/>
      <c r="D1" s="15"/>
      <c r="E1" s="15"/>
    </row>
    <row r="2" spans="1:5" x14ac:dyDescent="0.25">
      <c r="A2" s="15" t="s">
        <v>0</v>
      </c>
      <c r="B2" s="15"/>
      <c r="C2" s="15"/>
      <c r="D2" s="15"/>
      <c r="E2" s="15"/>
    </row>
    <row r="3" spans="1:5" x14ac:dyDescent="0.25">
      <c r="A3" s="1">
        <v>2019</v>
      </c>
      <c r="B3" s="1"/>
      <c r="C3" s="1"/>
      <c r="D3" s="1"/>
      <c r="E3" s="1"/>
    </row>
    <row r="4" spans="1:5" x14ac:dyDescent="0.25">
      <c r="A4" s="3"/>
      <c r="B4" s="4"/>
      <c r="C4" s="5"/>
      <c r="D4" s="5"/>
      <c r="E4" s="5" t="s">
        <v>1</v>
      </c>
    </row>
    <row r="5" spans="1:5" x14ac:dyDescent="0.25">
      <c r="A5" s="6"/>
      <c r="B5" s="6"/>
      <c r="C5" s="7">
        <v>2019</v>
      </c>
      <c r="D5" s="7">
        <v>2019</v>
      </c>
      <c r="E5" s="7">
        <v>2019</v>
      </c>
    </row>
    <row r="6" spans="1:5" x14ac:dyDescent="0.25">
      <c r="A6" s="4"/>
      <c r="B6" s="8" t="s">
        <v>2</v>
      </c>
      <c r="C6" s="5"/>
      <c r="D6" s="10">
        <v>185</v>
      </c>
      <c r="E6" s="9">
        <v>3</v>
      </c>
    </row>
    <row r="7" spans="1:5" x14ac:dyDescent="0.25">
      <c r="A7" s="8" t="s">
        <v>3</v>
      </c>
      <c r="B7" s="4" t="s">
        <v>4</v>
      </c>
      <c r="C7" s="5"/>
      <c r="D7" s="5">
        <v>840</v>
      </c>
      <c r="E7" s="5">
        <v>650</v>
      </c>
    </row>
    <row r="8" spans="1:5" x14ac:dyDescent="0.25">
      <c r="A8" s="8"/>
      <c r="B8" s="4"/>
      <c r="C8" s="5"/>
      <c r="D8" s="5"/>
      <c r="E8" s="5"/>
    </row>
    <row r="9" spans="1:5" x14ac:dyDescent="0.25">
      <c r="A9" s="8" t="s">
        <v>5</v>
      </c>
      <c r="B9" s="8"/>
      <c r="C9" s="5"/>
      <c r="D9" s="5"/>
      <c r="E9" s="5"/>
    </row>
    <row r="10" spans="1:5" x14ac:dyDescent="0.25">
      <c r="A10" s="8">
        <v>4000</v>
      </c>
      <c r="B10" s="8" t="s">
        <v>6</v>
      </c>
      <c r="C10" s="5"/>
      <c r="D10" s="5">
        <f>+D7*D6*12</f>
        <v>1864800</v>
      </c>
      <c r="E10" s="5">
        <f>+E7*3*12</f>
        <v>23400</v>
      </c>
    </row>
    <row r="11" spans="1:5" x14ac:dyDescent="0.25">
      <c r="A11" s="8">
        <v>4002</v>
      </c>
      <c r="B11" s="8" t="s">
        <v>7</v>
      </c>
      <c r="C11" s="5"/>
      <c r="D11" s="2"/>
      <c r="E11" s="5"/>
    </row>
    <row r="12" spans="1:5" x14ac:dyDescent="0.25">
      <c r="A12" s="8">
        <v>4007</v>
      </c>
      <c r="B12" s="8" t="s">
        <v>8</v>
      </c>
      <c r="C12" s="5"/>
      <c r="D12" s="5">
        <v>110792</v>
      </c>
      <c r="E12" s="5"/>
    </row>
    <row r="13" spans="1:5" x14ac:dyDescent="0.25">
      <c r="A13" s="8">
        <v>4010</v>
      </c>
      <c r="B13" s="8" t="s">
        <v>9</v>
      </c>
      <c r="C13" s="5"/>
      <c r="D13" s="5">
        <v>2000</v>
      </c>
      <c r="E13" s="5"/>
    </row>
    <row r="14" spans="1:5" x14ac:dyDescent="0.25">
      <c r="A14" s="8">
        <v>4015</v>
      </c>
      <c r="B14" s="8" t="s">
        <v>10</v>
      </c>
      <c r="C14" s="5"/>
      <c r="D14" s="5">
        <v>27400</v>
      </c>
      <c r="E14" s="5"/>
    </row>
    <row r="15" spans="1:5" x14ac:dyDescent="0.25">
      <c r="A15" s="8">
        <v>4025</v>
      </c>
      <c r="B15" s="8" t="s">
        <v>11</v>
      </c>
      <c r="C15" s="5"/>
      <c r="D15" s="5"/>
      <c r="E15" s="5"/>
    </row>
    <row r="16" spans="1:5" x14ac:dyDescent="0.25">
      <c r="A16" s="8">
        <v>4150</v>
      </c>
      <c r="B16" s="8" t="s">
        <v>12</v>
      </c>
      <c r="C16" s="5"/>
      <c r="D16" s="5"/>
      <c r="E16" s="5"/>
    </row>
    <row r="17" spans="1:5" x14ac:dyDescent="0.25">
      <c r="A17" s="8">
        <v>4035</v>
      </c>
      <c r="B17" s="8" t="s">
        <v>13</v>
      </c>
      <c r="C17" s="5"/>
      <c r="D17" s="5">
        <v>5700</v>
      </c>
      <c r="E17" s="5"/>
    </row>
    <row r="18" spans="1:5" x14ac:dyDescent="0.25">
      <c r="A18" s="8">
        <v>4040</v>
      </c>
      <c r="B18" s="8" t="s">
        <v>14</v>
      </c>
      <c r="C18" s="5"/>
      <c r="D18" s="5">
        <v>7000</v>
      </c>
      <c r="E18" s="5"/>
    </row>
    <row r="19" spans="1:5" x14ac:dyDescent="0.25">
      <c r="A19" s="8">
        <v>4045</v>
      </c>
      <c r="B19" s="8" t="s">
        <v>15</v>
      </c>
      <c r="C19" s="5"/>
      <c r="D19" s="5">
        <v>1200</v>
      </c>
      <c r="E19" s="5"/>
    </row>
    <row r="20" spans="1:5" x14ac:dyDescent="0.25">
      <c r="A20" s="8">
        <v>4050</v>
      </c>
      <c r="B20" s="8" t="s">
        <v>16</v>
      </c>
      <c r="C20" s="5"/>
      <c r="D20" s="5">
        <v>6000</v>
      </c>
      <c r="E20" s="5"/>
    </row>
    <row r="21" spans="1:5" x14ac:dyDescent="0.25">
      <c r="A21" s="8">
        <v>4055</v>
      </c>
      <c r="B21" s="8" t="s">
        <v>17</v>
      </c>
      <c r="C21" s="5"/>
      <c r="D21" s="5">
        <v>23400</v>
      </c>
      <c r="E21" s="5"/>
    </row>
    <row r="22" spans="1:5" x14ac:dyDescent="0.25">
      <c r="A22" s="8">
        <v>4150</v>
      </c>
      <c r="B22" s="8" t="s">
        <v>18</v>
      </c>
      <c r="C22" s="5"/>
      <c r="D22" s="5"/>
      <c r="E22" s="5"/>
    </row>
    <row r="23" spans="1:5" x14ac:dyDescent="0.25">
      <c r="A23" s="11">
        <v>4175</v>
      </c>
      <c r="B23" s="11" t="s">
        <v>19</v>
      </c>
      <c r="C23" s="5"/>
      <c r="D23" s="5">
        <v>0</v>
      </c>
      <c r="E23" s="5"/>
    </row>
    <row r="24" spans="1:5" x14ac:dyDescent="0.25">
      <c r="A24" s="8">
        <v>4176</v>
      </c>
      <c r="B24" s="8" t="s">
        <v>20</v>
      </c>
      <c r="C24" s="5"/>
      <c r="D24" s="5">
        <v>19000</v>
      </c>
      <c r="E24" s="5"/>
    </row>
    <row r="25" spans="1:5" x14ac:dyDescent="0.25">
      <c r="A25" s="8">
        <v>4177</v>
      </c>
      <c r="B25" s="8" t="s">
        <v>21</v>
      </c>
      <c r="C25" s="5"/>
      <c r="D25" s="5">
        <v>300</v>
      </c>
      <c r="E25" s="5"/>
    </row>
    <row r="26" spans="1:5" x14ac:dyDescent="0.25">
      <c r="A26" s="8">
        <v>4200</v>
      </c>
      <c r="B26" s="8" t="s">
        <v>22</v>
      </c>
      <c r="C26" s="5"/>
      <c r="D26" s="5"/>
      <c r="E26" s="5"/>
    </row>
    <row r="27" spans="1:5" x14ac:dyDescent="0.25">
      <c r="A27" s="8">
        <v>4875</v>
      </c>
      <c r="B27" s="8" t="s">
        <v>23</v>
      </c>
      <c r="C27" s="5"/>
      <c r="D27" s="5">
        <v>250000</v>
      </c>
      <c r="E27" s="5"/>
    </row>
    <row r="28" spans="1:5" x14ac:dyDescent="0.25">
      <c r="A28" s="8">
        <v>4950</v>
      </c>
      <c r="B28" s="8" t="s">
        <v>24</v>
      </c>
      <c r="C28" s="5"/>
      <c r="D28" s="5"/>
      <c r="E28" s="5"/>
    </row>
    <row r="29" spans="1:5" x14ac:dyDescent="0.25">
      <c r="A29" s="8"/>
      <c r="B29" s="4"/>
      <c r="C29" s="5"/>
      <c r="D29" s="5"/>
      <c r="E29" s="5"/>
    </row>
    <row r="30" spans="1:5" x14ac:dyDescent="0.25">
      <c r="A30" s="8"/>
      <c r="B30" s="4"/>
      <c r="C30" s="5"/>
      <c r="D30" s="5"/>
      <c r="E30" s="5"/>
    </row>
    <row r="31" spans="1:5" x14ac:dyDescent="0.25">
      <c r="A31" s="8" t="s">
        <v>25</v>
      </c>
      <c r="B31" s="8"/>
      <c r="C31" s="5"/>
      <c r="D31" s="5">
        <f>SUM(D10:D30)</f>
        <v>2317592</v>
      </c>
      <c r="E31" s="5">
        <f>SUM(E10:E30)</f>
        <v>23400</v>
      </c>
    </row>
    <row r="32" spans="1:5" x14ac:dyDescent="0.25">
      <c r="A32" s="8"/>
      <c r="B32" s="8"/>
      <c r="C32" s="5"/>
      <c r="D32" s="5"/>
      <c r="E32" s="5"/>
    </row>
    <row r="33" spans="1:5" x14ac:dyDescent="0.25">
      <c r="A33" s="8" t="s">
        <v>26</v>
      </c>
      <c r="B33" s="8"/>
      <c r="C33" s="5"/>
      <c r="D33" s="5"/>
      <c r="E33" s="5"/>
    </row>
    <row r="34" spans="1:5" x14ac:dyDescent="0.25">
      <c r="A34" s="8">
        <v>7050</v>
      </c>
      <c r="B34" s="8" t="s">
        <v>27</v>
      </c>
      <c r="C34" s="5"/>
      <c r="D34" s="5">
        <v>0</v>
      </c>
      <c r="E34" s="5"/>
    </row>
    <row r="35" spans="1:5" x14ac:dyDescent="0.25">
      <c r="A35" s="8">
        <v>7070</v>
      </c>
      <c r="B35" s="8" t="s">
        <v>28</v>
      </c>
      <c r="C35" s="5"/>
      <c r="D35" s="5">
        <v>18000</v>
      </c>
      <c r="E35" s="5">
        <f>+D35/188*3</f>
        <v>287.2340425531915</v>
      </c>
    </row>
    <row r="36" spans="1:5" x14ac:dyDescent="0.25">
      <c r="A36" s="8">
        <v>7110</v>
      </c>
      <c r="B36" s="8" t="s">
        <v>29</v>
      </c>
      <c r="C36" s="5"/>
      <c r="D36" s="5">
        <v>0</v>
      </c>
      <c r="E36" s="5">
        <f>+D36/188*3</f>
        <v>0</v>
      </c>
    </row>
    <row r="37" spans="1:5" x14ac:dyDescent="0.25">
      <c r="A37" s="8">
        <v>7160</v>
      </c>
      <c r="B37" s="8" t="s">
        <v>30</v>
      </c>
      <c r="C37" s="5"/>
      <c r="D37" s="5">
        <v>0</v>
      </c>
      <c r="E37" s="5"/>
    </row>
    <row r="38" spans="1:5" x14ac:dyDescent="0.25">
      <c r="A38" s="8">
        <v>7165</v>
      </c>
      <c r="B38" s="8" t="s">
        <v>31</v>
      </c>
      <c r="C38" s="5"/>
      <c r="D38" s="5">
        <v>10000</v>
      </c>
      <c r="E38" s="5">
        <f>+D38/188*3</f>
        <v>159.57446808510639</v>
      </c>
    </row>
    <row r="39" spans="1:5" x14ac:dyDescent="0.25">
      <c r="A39" s="8">
        <v>7170</v>
      </c>
      <c r="B39" s="8" t="s">
        <v>32</v>
      </c>
      <c r="C39" s="5"/>
      <c r="D39" s="5">
        <v>100</v>
      </c>
      <c r="E39" s="5">
        <f>+D39/188*3</f>
        <v>1.5957446808510638</v>
      </c>
    </row>
    <row r="40" spans="1:5" x14ac:dyDescent="0.25">
      <c r="A40" s="8">
        <v>7180</v>
      </c>
      <c r="B40" s="8" t="s">
        <v>33</v>
      </c>
      <c r="C40" s="5"/>
      <c r="D40" s="5">
        <v>1800</v>
      </c>
      <c r="E40" s="5">
        <f>+D40/188*3</f>
        <v>28.723404255319153</v>
      </c>
    </row>
    <row r="41" spans="1:5" x14ac:dyDescent="0.25">
      <c r="A41" s="8">
        <v>7250</v>
      </c>
      <c r="B41" s="8" t="s">
        <v>34</v>
      </c>
      <c r="C41" s="5"/>
      <c r="D41" s="5">
        <v>350</v>
      </c>
      <c r="E41" s="5">
        <f>+D41/188*3</f>
        <v>5.5851063829787231</v>
      </c>
    </row>
    <row r="42" spans="1:5" x14ac:dyDescent="0.25">
      <c r="A42" s="8">
        <v>7292</v>
      </c>
      <c r="B42" s="8" t="s">
        <v>35</v>
      </c>
      <c r="C42" s="5"/>
      <c r="D42" s="5"/>
      <c r="E42" s="5"/>
    </row>
    <row r="43" spans="1:5" x14ac:dyDescent="0.25">
      <c r="A43" s="8">
        <v>7294</v>
      </c>
      <c r="B43" s="8" t="s">
        <v>36</v>
      </c>
      <c r="C43" s="5"/>
      <c r="D43" s="5">
        <v>4000</v>
      </c>
      <c r="E43" s="5">
        <f>+D43/188*3</f>
        <v>63.829787234042556</v>
      </c>
    </row>
    <row r="44" spans="1:5" x14ac:dyDescent="0.25">
      <c r="A44" s="8">
        <v>7295</v>
      </c>
      <c r="B44" s="8" t="s">
        <v>37</v>
      </c>
      <c r="C44" s="5"/>
      <c r="D44" s="5">
        <v>7000</v>
      </c>
      <c r="E44" s="5">
        <f>+D44/188*3</f>
        <v>111.70212765957446</v>
      </c>
    </row>
    <row r="45" spans="1:5" x14ac:dyDescent="0.25">
      <c r="A45" s="8">
        <v>7296</v>
      </c>
      <c r="B45" s="8" t="s">
        <v>38</v>
      </c>
      <c r="C45" s="5"/>
      <c r="D45" s="5">
        <v>500</v>
      </c>
      <c r="E45" s="5">
        <f>+D45/188*3</f>
        <v>7.9787234042553195</v>
      </c>
    </row>
    <row r="46" spans="1:5" x14ac:dyDescent="0.25">
      <c r="A46" s="8">
        <v>7329</v>
      </c>
      <c r="B46" s="8" t="s">
        <v>39</v>
      </c>
      <c r="C46" s="5"/>
      <c r="D46" s="2"/>
      <c r="E46" s="5"/>
    </row>
    <row r="47" spans="1:5" x14ac:dyDescent="0.25">
      <c r="A47" s="8">
        <v>7330</v>
      </c>
      <c r="B47" s="8" t="s">
        <v>40</v>
      </c>
      <c r="C47" s="5"/>
      <c r="D47" s="5">
        <v>355000</v>
      </c>
      <c r="E47" s="5">
        <v>1250</v>
      </c>
    </row>
    <row r="48" spans="1:5" x14ac:dyDescent="0.25">
      <c r="A48" s="8">
        <v>7331</v>
      </c>
      <c r="B48" s="8" t="s">
        <v>41</v>
      </c>
      <c r="C48" s="5"/>
      <c r="D48" s="5">
        <v>145000</v>
      </c>
      <c r="E48" s="5">
        <v>1000</v>
      </c>
    </row>
    <row r="49" spans="1:5" x14ac:dyDescent="0.25">
      <c r="A49" s="8">
        <v>7332</v>
      </c>
      <c r="B49" s="8" t="s">
        <v>42</v>
      </c>
      <c r="C49" s="5"/>
      <c r="D49" s="5">
        <v>85000</v>
      </c>
      <c r="E49" s="5">
        <f>+D49/188*3</f>
        <v>1356.3829787234044</v>
      </c>
    </row>
    <row r="50" spans="1:5" x14ac:dyDescent="0.25">
      <c r="A50" s="8">
        <v>7334</v>
      </c>
      <c r="B50" s="8" t="s">
        <v>43</v>
      </c>
      <c r="C50" s="5"/>
      <c r="D50" s="5">
        <v>18000</v>
      </c>
      <c r="E50" s="5">
        <f>+D50/188*3</f>
        <v>287.2340425531915</v>
      </c>
    </row>
    <row r="51" spans="1:5" x14ac:dyDescent="0.25">
      <c r="A51" s="8">
        <v>7335</v>
      </c>
      <c r="B51" s="8" t="s">
        <v>44</v>
      </c>
      <c r="C51" s="5"/>
      <c r="D51" s="5">
        <v>3000</v>
      </c>
      <c r="E51" s="5">
        <f>+D51/188*3</f>
        <v>47.872340425531917</v>
      </c>
    </row>
    <row r="52" spans="1:5" x14ac:dyDescent="0.25">
      <c r="A52" s="8">
        <v>7340</v>
      </c>
      <c r="B52" s="8" t="s">
        <v>45</v>
      </c>
      <c r="C52" s="5"/>
      <c r="D52" s="5"/>
      <c r="E52" s="5"/>
    </row>
    <row r="53" spans="1:5" x14ac:dyDescent="0.25">
      <c r="A53" s="8"/>
      <c r="B53" s="8" t="s">
        <v>46</v>
      </c>
      <c r="C53" s="13">
        <v>1000</v>
      </c>
      <c r="D53" s="5"/>
      <c r="E53" s="5"/>
    </row>
    <row r="54" spans="1:5" x14ac:dyDescent="0.25">
      <c r="A54" s="8"/>
      <c r="B54" s="8" t="s">
        <v>47</v>
      </c>
      <c r="C54" s="13">
        <v>1000</v>
      </c>
      <c r="D54" s="5"/>
      <c r="E54" s="5"/>
    </row>
    <row r="55" spans="1:5" x14ac:dyDescent="0.25">
      <c r="A55" s="8"/>
      <c r="B55" s="8" t="s">
        <v>48</v>
      </c>
      <c r="C55" s="13">
        <v>1500</v>
      </c>
      <c r="D55" s="5"/>
      <c r="E55" s="5"/>
    </row>
    <row r="56" spans="1:5" x14ac:dyDescent="0.25">
      <c r="A56" s="8"/>
      <c r="B56" s="8" t="s">
        <v>49</v>
      </c>
      <c r="C56" s="13">
        <v>2000</v>
      </c>
      <c r="D56" s="5"/>
      <c r="E56" s="5"/>
    </row>
    <row r="57" spans="1:5" x14ac:dyDescent="0.25">
      <c r="A57" s="8"/>
      <c r="B57" s="8" t="s">
        <v>50</v>
      </c>
      <c r="C57" s="13">
        <v>5000</v>
      </c>
      <c r="D57" s="5"/>
      <c r="E57" s="5"/>
    </row>
    <row r="58" spans="1:5" x14ac:dyDescent="0.25">
      <c r="A58" s="8"/>
      <c r="B58" s="8" t="s">
        <v>51</v>
      </c>
      <c r="C58" s="13">
        <v>1500</v>
      </c>
      <c r="D58" s="5"/>
      <c r="E58" s="5"/>
    </row>
    <row r="59" spans="1:5" x14ac:dyDescent="0.25">
      <c r="A59" s="8"/>
      <c r="B59" s="8" t="s">
        <v>52</v>
      </c>
      <c r="C59" s="13">
        <v>8000</v>
      </c>
      <c r="D59" s="5"/>
      <c r="E59" s="5"/>
    </row>
    <row r="60" spans="1:5" x14ac:dyDescent="0.25">
      <c r="A60" s="8"/>
      <c r="B60" s="8" t="s">
        <v>53</v>
      </c>
      <c r="C60" s="5"/>
      <c r="D60" s="5"/>
      <c r="E60" s="5"/>
    </row>
    <row r="61" spans="1:5" x14ac:dyDescent="0.25">
      <c r="A61" s="8"/>
      <c r="B61" s="8" t="s">
        <v>54</v>
      </c>
      <c r="C61" s="5">
        <f>SUM(C53:C60)</f>
        <v>20000</v>
      </c>
      <c r="D61" s="5">
        <v>20000</v>
      </c>
      <c r="E61" s="5">
        <f>+D61/188*3</f>
        <v>319.14893617021278</v>
      </c>
    </row>
    <row r="62" spans="1:5" x14ac:dyDescent="0.25">
      <c r="A62" s="8"/>
      <c r="B62" s="8"/>
      <c r="C62" s="5"/>
      <c r="D62" s="5"/>
      <c r="E62" s="5"/>
    </row>
    <row r="63" spans="1:5" x14ac:dyDescent="0.25">
      <c r="A63" s="8">
        <v>7390</v>
      </c>
      <c r="B63" s="8" t="s">
        <v>55</v>
      </c>
      <c r="C63" s="5"/>
      <c r="D63" s="5"/>
      <c r="E63" s="5"/>
    </row>
    <row r="64" spans="1:5" x14ac:dyDescent="0.25">
      <c r="A64" s="8"/>
      <c r="B64" s="8" t="s">
        <v>56</v>
      </c>
      <c r="C64" s="5">
        <v>12000</v>
      </c>
      <c r="D64" s="5"/>
      <c r="E64" s="5"/>
    </row>
    <row r="65" spans="1:5" x14ac:dyDescent="0.25">
      <c r="A65" s="8">
        <v>7390</v>
      </c>
      <c r="B65" s="8" t="s">
        <v>55</v>
      </c>
      <c r="C65" s="5">
        <v>2000</v>
      </c>
      <c r="D65" s="5"/>
      <c r="E65" s="5"/>
    </row>
    <row r="66" spans="1:5" x14ac:dyDescent="0.25">
      <c r="A66" s="8"/>
      <c r="B66" s="8" t="s">
        <v>57</v>
      </c>
      <c r="C66" s="5"/>
      <c r="D66" s="5"/>
      <c r="E66" s="5"/>
    </row>
    <row r="67" spans="1:5" x14ac:dyDescent="0.25">
      <c r="A67" s="8"/>
      <c r="B67" s="8" t="s">
        <v>58</v>
      </c>
      <c r="C67" s="5"/>
      <c r="D67" s="5"/>
      <c r="E67" s="5"/>
    </row>
    <row r="68" spans="1:5" x14ac:dyDescent="0.25">
      <c r="A68" s="8"/>
      <c r="B68" s="8" t="s">
        <v>54</v>
      </c>
      <c r="C68" s="5">
        <f>SUM(C64:C67)</f>
        <v>14000</v>
      </c>
      <c r="D68" s="5">
        <v>14000</v>
      </c>
      <c r="E68" s="5">
        <f>+D68/188*3</f>
        <v>223.40425531914892</v>
      </c>
    </row>
    <row r="69" spans="1:5" x14ac:dyDescent="0.25">
      <c r="A69" s="8"/>
      <c r="B69" s="8"/>
      <c r="C69" s="5"/>
      <c r="D69" s="5"/>
      <c r="E69" s="5"/>
    </row>
    <row r="70" spans="1:5" x14ac:dyDescent="0.25">
      <c r="A70" s="8">
        <v>7395</v>
      </c>
      <c r="B70" s="8" t="s">
        <v>59</v>
      </c>
      <c r="C70" s="5"/>
      <c r="D70" s="5"/>
      <c r="E70" s="5"/>
    </row>
    <row r="71" spans="1:5" x14ac:dyDescent="0.25">
      <c r="A71" s="8">
        <v>7397</v>
      </c>
      <c r="B71" s="8" t="s">
        <v>60</v>
      </c>
      <c r="C71" s="5"/>
      <c r="D71" s="5">
        <v>75000</v>
      </c>
      <c r="E71" s="5">
        <f t="shared" ref="E71:E72" si="0">+D71/188*3</f>
        <v>1196.8085106382978</v>
      </c>
    </row>
    <row r="72" spans="1:5" x14ac:dyDescent="0.25">
      <c r="A72" s="8">
        <v>7470</v>
      </c>
      <c r="B72" s="8" t="s">
        <v>61</v>
      </c>
      <c r="C72" s="5"/>
      <c r="D72" s="5">
        <v>2500</v>
      </c>
      <c r="E72" s="5">
        <f t="shared" si="0"/>
        <v>39.893617021276597</v>
      </c>
    </row>
    <row r="73" spans="1:5" x14ac:dyDescent="0.25">
      <c r="A73" s="8">
        <v>7480</v>
      </c>
      <c r="B73" s="8" t="s">
        <v>62</v>
      </c>
      <c r="C73" s="5"/>
      <c r="D73" s="5"/>
      <c r="E73" s="5"/>
    </row>
    <row r="74" spans="1:5" x14ac:dyDescent="0.25">
      <c r="A74" s="8">
        <v>7489</v>
      </c>
      <c r="B74" s="8" t="s">
        <v>63</v>
      </c>
      <c r="C74" s="5"/>
      <c r="D74" s="5">
        <v>10000</v>
      </c>
      <c r="E74" s="5"/>
    </row>
    <row r="75" spans="1:5" x14ac:dyDescent="0.25">
      <c r="A75" s="8">
        <v>7490</v>
      </c>
      <c r="B75" s="8" t="s">
        <v>64</v>
      </c>
      <c r="C75" s="5"/>
      <c r="D75" s="5">
        <v>25000</v>
      </c>
      <c r="E75" s="5">
        <f t="shared" ref="E75:E77" si="1">+D75/188*3</f>
        <v>398.93617021276589</v>
      </c>
    </row>
    <row r="76" spans="1:5" x14ac:dyDescent="0.25">
      <c r="A76" s="8">
        <v>7530</v>
      </c>
      <c r="B76" s="8" t="s">
        <v>65</v>
      </c>
      <c r="C76" s="5"/>
      <c r="D76" s="5">
        <v>1000</v>
      </c>
      <c r="E76" s="5">
        <f t="shared" si="1"/>
        <v>15.957446808510639</v>
      </c>
    </row>
    <row r="77" spans="1:5" x14ac:dyDescent="0.25">
      <c r="A77" s="8">
        <v>7540</v>
      </c>
      <c r="B77" s="8" t="s">
        <v>66</v>
      </c>
      <c r="C77" s="5"/>
      <c r="D77" s="5">
        <v>4000</v>
      </c>
      <c r="E77" s="5">
        <f t="shared" si="1"/>
        <v>63.829787234042556</v>
      </c>
    </row>
    <row r="78" spans="1:5" x14ac:dyDescent="0.25">
      <c r="A78" s="8">
        <v>7550</v>
      </c>
      <c r="B78" s="8" t="s">
        <v>67</v>
      </c>
      <c r="C78" s="5"/>
      <c r="D78" s="5"/>
      <c r="E78" s="5"/>
    </row>
    <row r="79" spans="1:5" x14ac:dyDescent="0.25">
      <c r="A79" s="8">
        <v>7560</v>
      </c>
      <c r="B79" s="8" t="s">
        <v>68</v>
      </c>
      <c r="C79" s="5"/>
      <c r="D79" s="5"/>
      <c r="E79" s="5"/>
    </row>
    <row r="80" spans="1:5" x14ac:dyDescent="0.25">
      <c r="A80" s="14">
        <v>7609</v>
      </c>
      <c r="B80" s="14" t="s">
        <v>69</v>
      </c>
      <c r="C80" s="5"/>
      <c r="D80" s="5"/>
      <c r="E80" s="5"/>
    </row>
    <row r="81" spans="1:5" x14ac:dyDescent="0.25">
      <c r="A81" s="8">
        <v>7610</v>
      </c>
      <c r="B81" s="8" t="s">
        <v>70</v>
      </c>
      <c r="C81" s="5"/>
      <c r="D81" s="5"/>
      <c r="E81" s="5"/>
    </row>
    <row r="82" spans="1:5" x14ac:dyDescent="0.25">
      <c r="A82" s="8"/>
      <c r="B82" s="8" t="s">
        <v>71</v>
      </c>
      <c r="C82" s="13">
        <v>2000</v>
      </c>
      <c r="D82" s="5"/>
      <c r="E82" s="5"/>
    </row>
    <row r="83" spans="1:5" x14ac:dyDescent="0.25">
      <c r="A83" s="8"/>
      <c r="B83" s="8" t="s">
        <v>72</v>
      </c>
      <c r="C83" s="4"/>
      <c r="D83" s="5"/>
      <c r="E83" s="5"/>
    </row>
    <row r="84" spans="1:5" x14ac:dyDescent="0.25">
      <c r="A84" s="8"/>
      <c r="B84" s="8" t="s">
        <v>73</v>
      </c>
      <c r="C84" s="13">
        <v>26000</v>
      </c>
      <c r="D84" s="5"/>
      <c r="E84" s="5"/>
    </row>
    <row r="85" spans="1:5" x14ac:dyDescent="0.25">
      <c r="A85" s="8"/>
      <c r="B85" s="8" t="s">
        <v>74</v>
      </c>
      <c r="C85" s="4"/>
      <c r="D85" s="5"/>
      <c r="E85" s="5"/>
    </row>
    <row r="86" spans="1:5" x14ac:dyDescent="0.25">
      <c r="A86" s="8"/>
      <c r="B86" s="8" t="s">
        <v>75</v>
      </c>
      <c r="C86" s="13">
        <v>1000</v>
      </c>
      <c r="D86" s="5"/>
      <c r="E86" s="5"/>
    </row>
    <row r="87" spans="1:5" x14ac:dyDescent="0.25">
      <c r="A87" s="8"/>
      <c r="B87" s="8" t="s">
        <v>76</v>
      </c>
      <c r="C87" s="13">
        <v>3000</v>
      </c>
      <c r="D87" s="5"/>
      <c r="E87" s="5"/>
    </row>
    <row r="88" spans="1:5" x14ac:dyDescent="0.25">
      <c r="A88" s="8"/>
      <c r="B88" s="8" t="s">
        <v>77</v>
      </c>
      <c r="C88" s="13">
        <v>2000</v>
      </c>
      <c r="D88" s="5"/>
      <c r="E88" s="5"/>
    </row>
    <row r="89" spans="1:5" x14ac:dyDescent="0.25">
      <c r="A89" s="8"/>
      <c r="B89" s="8" t="s">
        <v>78</v>
      </c>
      <c r="C89" s="13"/>
      <c r="D89" s="5"/>
      <c r="E89" s="5"/>
    </row>
    <row r="90" spans="1:5" x14ac:dyDescent="0.25">
      <c r="A90" s="8"/>
      <c r="B90" s="8" t="s">
        <v>79</v>
      </c>
      <c r="C90" s="4"/>
      <c r="D90" s="5"/>
      <c r="E90" s="5"/>
    </row>
    <row r="91" spans="1:5" x14ac:dyDescent="0.25">
      <c r="A91" s="8"/>
      <c r="B91" s="8" t="s">
        <v>80</v>
      </c>
      <c r="C91" s="13">
        <v>6000</v>
      </c>
      <c r="D91" s="5"/>
      <c r="E91" s="5"/>
    </row>
    <row r="92" spans="1:5" x14ac:dyDescent="0.25">
      <c r="A92" s="8"/>
      <c r="B92" s="8" t="s">
        <v>81</v>
      </c>
      <c r="C92" s="13">
        <v>12000</v>
      </c>
      <c r="D92" s="5"/>
      <c r="E92" s="5"/>
    </row>
    <row r="93" spans="1:5" x14ac:dyDescent="0.25">
      <c r="A93" s="8"/>
      <c r="B93" s="8" t="s">
        <v>82</v>
      </c>
      <c r="C93" s="4"/>
      <c r="D93" s="5"/>
      <c r="E93" s="5"/>
    </row>
    <row r="94" spans="1:5" x14ac:dyDescent="0.25">
      <c r="A94" s="8"/>
      <c r="B94" s="8" t="s">
        <v>83</v>
      </c>
      <c r="C94" s="13">
        <v>200</v>
      </c>
      <c r="D94" s="5"/>
      <c r="E94" s="5"/>
    </row>
    <row r="95" spans="1:5" x14ac:dyDescent="0.25">
      <c r="A95" s="8"/>
      <c r="B95" s="8" t="s">
        <v>46</v>
      </c>
      <c r="C95" s="13">
        <v>800</v>
      </c>
      <c r="D95" s="5"/>
      <c r="E95" s="5"/>
    </row>
    <row r="96" spans="1:5" x14ac:dyDescent="0.25">
      <c r="A96" s="8"/>
      <c r="B96" s="8" t="s">
        <v>84</v>
      </c>
      <c r="C96" s="13">
        <v>20000</v>
      </c>
      <c r="D96" s="5"/>
      <c r="E96" s="5"/>
    </row>
    <row r="97" spans="1:5" x14ac:dyDescent="0.25">
      <c r="A97" s="8"/>
      <c r="B97" s="8" t="s">
        <v>85</v>
      </c>
      <c r="C97" s="4"/>
      <c r="D97" s="5"/>
      <c r="E97" s="5"/>
    </row>
    <row r="98" spans="1:5" x14ac:dyDescent="0.25">
      <c r="A98" s="8"/>
      <c r="B98" s="8" t="s">
        <v>86</v>
      </c>
      <c r="C98" s="13">
        <v>2000</v>
      </c>
      <c r="D98" s="5"/>
      <c r="E98" s="5"/>
    </row>
    <row r="99" spans="1:5" x14ac:dyDescent="0.25">
      <c r="A99" s="8"/>
      <c r="B99" s="8" t="s">
        <v>87</v>
      </c>
      <c r="C99" s="13">
        <v>4000</v>
      </c>
      <c r="D99" s="5"/>
      <c r="E99" s="5"/>
    </row>
    <row r="100" spans="1:5" x14ac:dyDescent="0.25">
      <c r="A100" s="8"/>
      <c r="B100" s="8" t="s">
        <v>88</v>
      </c>
      <c r="C100" s="13">
        <v>1000</v>
      </c>
      <c r="D100" s="5"/>
      <c r="E100" s="5"/>
    </row>
    <row r="101" spans="1:5" x14ac:dyDescent="0.25">
      <c r="A101" s="8"/>
      <c r="B101" s="8" t="s">
        <v>54</v>
      </c>
      <c r="C101" s="5">
        <f>SUM(C82:C100)</f>
        <v>80000</v>
      </c>
      <c r="D101" s="5">
        <v>80000</v>
      </c>
      <c r="E101" s="5">
        <f>+D101*0.05/188*3</f>
        <v>63.829787234042556</v>
      </c>
    </row>
    <row r="102" spans="1:5" x14ac:dyDescent="0.25">
      <c r="A102" s="8"/>
      <c r="B102" s="8"/>
      <c r="C102" s="5"/>
      <c r="D102" s="5"/>
      <c r="E102" s="5"/>
    </row>
    <row r="103" spans="1:5" x14ac:dyDescent="0.25">
      <c r="A103" s="8">
        <v>7630</v>
      </c>
      <c r="B103" s="8" t="s">
        <v>89</v>
      </c>
      <c r="C103" s="5"/>
      <c r="D103" s="5">
        <v>30000</v>
      </c>
      <c r="E103" s="5">
        <f>+D103/188*3</f>
        <v>478.72340425531917</v>
      </c>
    </row>
    <row r="104" spans="1:5" x14ac:dyDescent="0.25">
      <c r="A104" s="8">
        <v>7635</v>
      </c>
      <c r="B104" s="8" t="s">
        <v>90</v>
      </c>
      <c r="C104" s="5"/>
      <c r="D104" s="5"/>
      <c r="E104" s="5"/>
    </row>
    <row r="105" spans="1:5" x14ac:dyDescent="0.25">
      <c r="A105" s="8"/>
      <c r="B105" s="8" t="s">
        <v>91</v>
      </c>
      <c r="C105" s="13">
        <v>37000</v>
      </c>
      <c r="D105" s="5"/>
      <c r="E105" s="5"/>
    </row>
    <row r="106" spans="1:5" x14ac:dyDescent="0.25">
      <c r="A106" s="8"/>
      <c r="B106" s="8" t="s">
        <v>46</v>
      </c>
      <c r="C106" s="13">
        <v>2000</v>
      </c>
      <c r="D106" s="5"/>
      <c r="E106" s="5"/>
    </row>
    <row r="107" spans="1:5" x14ac:dyDescent="0.25">
      <c r="A107" s="8"/>
      <c r="B107" s="8" t="s">
        <v>47</v>
      </c>
      <c r="C107" s="13">
        <v>3000</v>
      </c>
      <c r="D107" s="5"/>
      <c r="E107" s="5"/>
    </row>
    <row r="108" spans="1:5" x14ac:dyDescent="0.25">
      <c r="A108" s="8"/>
      <c r="B108" s="8" t="s">
        <v>92</v>
      </c>
      <c r="C108" s="13">
        <v>3000</v>
      </c>
      <c r="D108" s="5"/>
      <c r="E108" s="5"/>
    </row>
    <row r="109" spans="1:5" x14ac:dyDescent="0.25">
      <c r="A109" s="8"/>
      <c r="B109" s="8" t="s">
        <v>93</v>
      </c>
      <c r="C109" s="13">
        <v>5000</v>
      </c>
      <c r="D109" s="5"/>
      <c r="E109" s="5"/>
    </row>
    <row r="110" spans="1:5" x14ac:dyDescent="0.25">
      <c r="A110" s="8"/>
      <c r="B110" s="8" t="s">
        <v>53</v>
      </c>
      <c r="C110" s="5"/>
      <c r="D110" s="5"/>
      <c r="E110" s="5"/>
    </row>
    <row r="111" spans="1:5" x14ac:dyDescent="0.25">
      <c r="A111" s="8"/>
      <c r="B111" s="8" t="s">
        <v>54</v>
      </c>
      <c r="C111" s="5">
        <f>SUM(C105:C110)</f>
        <v>50000</v>
      </c>
      <c r="D111" s="5">
        <v>50000</v>
      </c>
      <c r="E111" s="5">
        <f>+D111/188*3</f>
        <v>797.87234042553177</v>
      </c>
    </row>
    <row r="112" spans="1:5" x14ac:dyDescent="0.25">
      <c r="A112" s="8"/>
      <c r="B112" s="8"/>
      <c r="C112" s="5"/>
      <c r="D112" s="5"/>
      <c r="E112" s="5"/>
    </row>
    <row r="113" spans="1:5" x14ac:dyDescent="0.25">
      <c r="A113" s="8">
        <v>7650</v>
      </c>
      <c r="B113" s="8" t="s">
        <v>94</v>
      </c>
      <c r="C113" s="5"/>
      <c r="D113" s="5">
        <v>1500</v>
      </c>
      <c r="E113" s="5">
        <f>+D113/188*3</f>
        <v>23.936170212765958</v>
      </c>
    </row>
    <row r="114" spans="1:5" x14ac:dyDescent="0.25">
      <c r="A114" s="8">
        <v>7661</v>
      </c>
      <c r="B114" s="8" t="s">
        <v>95</v>
      </c>
      <c r="C114" s="5"/>
      <c r="D114" s="5"/>
      <c r="E114" s="5"/>
    </row>
    <row r="115" spans="1:5" x14ac:dyDescent="0.25">
      <c r="A115" s="8">
        <v>7670</v>
      </c>
      <c r="B115" s="8" t="s">
        <v>96</v>
      </c>
      <c r="C115" s="5"/>
      <c r="D115" s="5"/>
      <c r="E115" s="5"/>
    </row>
    <row r="116" spans="1:5" x14ac:dyDescent="0.25">
      <c r="A116" s="8">
        <v>7682</v>
      </c>
      <c r="B116" s="8" t="s">
        <v>97</v>
      </c>
      <c r="C116" s="5"/>
      <c r="D116" s="5"/>
      <c r="E116" s="5"/>
    </row>
    <row r="117" spans="1:5" x14ac:dyDescent="0.25">
      <c r="A117" s="8">
        <v>7690</v>
      </c>
      <c r="B117" s="8" t="s">
        <v>98</v>
      </c>
      <c r="C117" s="5"/>
      <c r="D117" s="5">
        <f>+D127*0.09</f>
        <v>71550</v>
      </c>
      <c r="E117" s="5">
        <v>1000</v>
      </c>
    </row>
    <row r="118" spans="1:5" x14ac:dyDescent="0.25">
      <c r="A118" s="8">
        <v>7692</v>
      </c>
      <c r="B118" s="8" t="s">
        <v>99</v>
      </c>
      <c r="C118" s="5"/>
      <c r="D118" s="5">
        <v>11000</v>
      </c>
      <c r="E118" s="5">
        <f>+D118/188*3</f>
        <v>175.53191489361703</v>
      </c>
    </row>
    <row r="119" spans="1:5" x14ac:dyDescent="0.25">
      <c r="A119" s="8">
        <v>7695</v>
      </c>
      <c r="B119" s="8" t="s">
        <v>100</v>
      </c>
      <c r="C119" s="5"/>
      <c r="D119" s="5"/>
      <c r="E119" s="5"/>
    </row>
    <row r="120" spans="1:5" x14ac:dyDescent="0.25">
      <c r="A120" s="8"/>
      <c r="B120" s="8" t="s">
        <v>101</v>
      </c>
      <c r="C120" s="5">
        <v>148000</v>
      </c>
      <c r="D120" s="5"/>
      <c r="E120" s="5"/>
    </row>
    <row r="121" spans="1:5" x14ac:dyDescent="0.25">
      <c r="A121" s="8"/>
      <c r="B121" s="8" t="s">
        <v>93</v>
      </c>
      <c r="C121" s="5">
        <v>199000</v>
      </c>
      <c r="D121" s="5"/>
      <c r="E121" s="5"/>
    </row>
    <row r="122" spans="1:5" x14ac:dyDescent="0.25">
      <c r="A122" s="8"/>
      <c r="B122" s="8" t="s">
        <v>102</v>
      </c>
      <c r="C122" s="5">
        <v>124000</v>
      </c>
      <c r="D122" s="5"/>
      <c r="E122" s="5"/>
    </row>
    <row r="123" spans="1:5" x14ac:dyDescent="0.25">
      <c r="A123" s="8"/>
      <c r="B123" s="8" t="s">
        <v>103</v>
      </c>
      <c r="C123" s="5">
        <v>164000</v>
      </c>
      <c r="D123" s="5"/>
      <c r="E123" s="5"/>
    </row>
    <row r="124" spans="1:5" x14ac:dyDescent="0.25">
      <c r="A124" s="8"/>
      <c r="B124" s="8" t="s">
        <v>104</v>
      </c>
      <c r="C124" s="5">
        <v>160000</v>
      </c>
      <c r="D124" s="5"/>
      <c r="E124" s="5"/>
    </row>
    <row r="125" spans="1:5" x14ac:dyDescent="0.25">
      <c r="A125" s="8"/>
      <c r="B125" s="8" t="s">
        <v>105</v>
      </c>
      <c r="C125" s="5"/>
      <c r="D125" s="5"/>
      <c r="E125" s="5"/>
    </row>
    <row r="126" spans="1:5" x14ac:dyDescent="0.25">
      <c r="A126" s="8"/>
      <c r="B126" s="8" t="s">
        <v>53</v>
      </c>
      <c r="C126" s="5"/>
      <c r="D126" s="5"/>
      <c r="E126" s="5"/>
    </row>
    <row r="127" spans="1:5" x14ac:dyDescent="0.25">
      <c r="A127" s="8"/>
      <c r="B127" s="8" t="s">
        <v>54</v>
      </c>
      <c r="C127" s="5">
        <f>SUM(C120:C126)</f>
        <v>795000</v>
      </c>
      <c r="D127" s="5">
        <v>795000</v>
      </c>
      <c r="E127" s="5">
        <f>+D127/188*3</f>
        <v>12686.170212765957</v>
      </c>
    </row>
    <row r="128" spans="1:5" x14ac:dyDescent="0.25">
      <c r="A128" s="8"/>
      <c r="B128" s="8"/>
      <c r="C128" s="5"/>
      <c r="D128" s="5"/>
      <c r="E128" s="5"/>
    </row>
    <row r="129" spans="1:5" x14ac:dyDescent="0.25">
      <c r="A129" s="8">
        <v>7701</v>
      </c>
      <c r="B129" s="8" t="s">
        <v>106</v>
      </c>
      <c r="C129" s="5"/>
      <c r="D129" s="5">
        <v>12000</v>
      </c>
      <c r="E129" s="5">
        <f t="shared" ref="E129:E130" si="2">+D129/188*3</f>
        <v>191.48936170212767</v>
      </c>
    </row>
    <row r="130" spans="1:5" x14ac:dyDescent="0.25">
      <c r="A130" s="8">
        <v>7750</v>
      </c>
      <c r="B130" s="8" t="s">
        <v>107</v>
      </c>
      <c r="C130" s="5"/>
      <c r="D130" s="5">
        <v>1000</v>
      </c>
      <c r="E130" s="5">
        <f t="shared" si="2"/>
        <v>15.957446808510639</v>
      </c>
    </row>
    <row r="131" spans="1:5" x14ac:dyDescent="0.25">
      <c r="A131" s="8">
        <v>7770</v>
      </c>
      <c r="B131" s="8" t="s">
        <v>108</v>
      </c>
      <c r="C131" s="5"/>
      <c r="D131" s="5">
        <v>56000</v>
      </c>
      <c r="E131" s="5">
        <f>664-555</f>
        <v>109</v>
      </c>
    </row>
    <row r="132" spans="1:5" x14ac:dyDescent="0.25">
      <c r="A132" s="8">
        <v>7780</v>
      </c>
      <c r="B132" s="8" t="s">
        <v>109</v>
      </c>
      <c r="C132" s="5"/>
      <c r="D132" s="5">
        <v>5000</v>
      </c>
      <c r="E132" s="5">
        <f t="shared" ref="E132" si="3">+D132/188*3</f>
        <v>79.787234042553195</v>
      </c>
    </row>
    <row r="133" spans="1:5" x14ac:dyDescent="0.25">
      <c r="A133" s="8">
        <v>7810</v>
      </c>
      <c r="B133" s="8" t="s">
        <v>110</v>
      </c>
      <c r="C133" s="5"/>
      <c r="D133" s="5"/>
      <c r="E133" s="5"/>
    </row>
    <row r="134" spans="1:5" x14ac:dyDescent="0.25">
      <c r="A134" s="8"/>
      <c r="B134" s="8" t="s">
        <v>111</v>
      </c>
      <c r="C134" s="5">
        <v>3000</v>
      </c>
      <c r="D134" s="5"/>
      <c r="E134" s="5"/>
    </row>
    <row r="135" spans="1:5" x14ac:dyDescent="0.25">
      <c r="A135" s="8"/>
      <c r="B135" s="8" t="s">
        <v>112</v>
      </c>
      <c r="C135" s="5">
        <v>14000</v>
      </c>
      <c r="D135" s="5"/>
      <c r="E135" s="5"/>
    </row>
    <row r="136" spans="1:5" x14ac:dyDescent="0.25">
      <c r="A136" s="8"/>
      <c r="B136" s="8" t="s">
        <v>113</v>
      </c>
      <c r="C136" s="5">
        <v>85000</v>
      </c>
      <c r="D136" s="5"/>
      <c r="E136" s="5"/>
    </row>
    <row r="137" spans="1:5" x14ac:dyDescent="0.25">
      <c r="A137" s="8">
        <v>7810</v>
      </c>
      <c r="B137" s="8" t="s">
        <v>114</v>
      </c>
      <c r="C137" s="12">
        <v>70000</v>
      </c>
      <c r="D137" s="5"/>
      <c r="E137" s="5"/>
    </row>
    <row r="138" spans="1:5" x14ac:dyDescent="0.25">
      <c r="A138" s="8"/>
      <c r="B138" s="8" t="s">
        <v>53</v>
      </c>
      <c r="C138" s="5"/>
      <c r="D138" s="5"/>
      <c r="E138" s="5"/>
    </row>
    <row r="139" spans="1:5" x14ac:dyDescent="0.25">
      <c r="A139" s="8"/>
      <c r="B139" s="8" t="s">
        <v>54</v>
      </c>
      <c r="C139" s="5">
        <f>SUM(C134:C138)</f>
        <v>172000</v>
      </c>
      <c r="D139" s="5">
        <v>172000</v>
      </c>
      <c r="E139" s="5">
        <v>850</v>
      </c>
    </row>
    <row r="140" spans="1:5" x14ac:dyDescent="0.25">
      <c r="A140" s="8"/>
      <c r="B140" s="8"/>
      <c r="C140" s="5"/>
      <c r="D140" s="5"/>
      <c r="E140" s="5"/>
    </row>
    <row r="141" spans="1:5" x14ac:dyDescent="0.25">
      <c r="A141" s="8">
        <v>7990</v>
      </c>
      <c r="B141" s="8" t="s">
        <v>115</v>
      </c>
      <c r="C141" s="5"/>
      <c r="D141" s="5"/>
      <c r="E141" s="5"/>
    </row>
    <row r="142" spans="1:5" x14ac:dyDescent="0.25">
      <c r="A142" s="8">
        <v>8000</v>
      </c>
      <c r="B142" s="8" t="s">
        <v>116</v>
      </c>
      <c r="C142" s="5"/>
      <c r="D142" s="5">
        <v>120000</v>
      </c>
      <c r="E142" s="5"/>
    </row>
    <row r="143" spans="1:5" x14ac:dyDescent="0.25">
      <c r="A143" s="8">
        <v>8025</v>
      </c>
      <c r="B143" s="8" t="s">
        <v>117</v>
      </c>
      <c r="C143" s="5"/>
      <c r="D143" s="5">
        <v>110792</v>
      </c>
      <c r="E143" s="5"/>
    </row>
    <row r="144" spans="1:5" x14ac:dyDescent="0.25">
      <c r="A144" s="8">
        <v>9500</v>
      </c>
      <c r="B144" s="8" t="s">
        <v>118</v>
      </c>
      <c r="C144" s="5"/>
      <c r="D144" s="5">
        <v>2500</v>
      </c>
      <c r="E144" s="5">
        <v>62</v>
      </c>
    </row>
    <row r="145" spans="1:5" x14ac:dyDescent="0.25">
      <c r="A145" s="8"/>
      <c r="B145" s="8"/>
      <c r="C145" s="5"/>
      <c r="D145" s="5"/>
      <c r="E145" s="5"/>
    </row>
    <row r="146" spans="1:5" x14ac:dyDescent="0.25">
      <c r="A146" s="8"/>
      <c r="B146" s="8"/>
      <c r="C146" s="5"/>
      <c r="D146" s="5"/>
      <c r="E146" s="5"/>
    </row>
    <row r="147" spans="1:5" x14ac:dyDescent="0.25">
      <c r="A147" s="8"/>
      <c r="B147" s="8"/>
      <c r="C147" s="5"/>
      <c r="D147" s="5"/>
      <c r="E147" s="5"/>
    </row>
    <row r="148" spans="1:5" x14ac:dyDescent="0.25">
      <c r="A148" s="8"/>
      <c r="B148" s="8" t="s">
        <v>119</v>
      </c>
      <c r="C148" s="5"/>
      <c r="D148" s="5">
        <f>SUM(D34:D147)</f>
        <v>2317592</v>
      </c>
      <c r="E148" s="5">
        <f>SUM(E34:E147)</f>
        <v>23399.989361702126</v>
      </c>
    </row>
    <row r="149" spans="1:5" x14ac:dyDescent="0.25">
      <c r="A149" s="8"/>
      <c r="B149" s="8"/>
      <c r="C149" s="5"/>
      <c r="D149" s="5"/>
      <c r="E149" s="5"/>
    </row>
    <row r="150" spans="1:5" x14ac:dyDescent="0.25">
      <c r="A150" s="8"/>
      <c r="B150" s="8" t="s">
        <v>120</v>
      </c>
      <c r="C150" s="5"/>
      <c r="D150" s="5">
        <f>+D31-D148</f>
        <v>0</v>
      </c>
      <c r="E150" s="5">
        <f>+E31-E148</f>
        <v>1.0638297873811098E-2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 Bishton</dc:creator>
  <cp:lastModifiedBy>Norris Bishton</cp:lastModifiedBy>
  <dcterms:created xsi:type="dcterms:W3CDTF">2018-12-03T23:59:31Z</dcterms:created>
  <dcterms:modified xsi:type="dcterms:W3CDTF">2018-12-04T00:16:07Z</dcterms:modified>
</cp:coreProperties>
</file>